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3.23.100\薬剤部共有フォルダ\共有ファイル\◆治験\１．院内治験\★手順書・要綱\2022.11末_改定予定\"/>
    </mc:Choice>
  </mc:AlternateContent>
  <bookViews>
    <workbookView xWindow="0" yWindow="0" windowWidth="23040" windowHeight="9240"/>
  </bookViews>
  <sheets>
    <sheet name="⑩製造販売後調査経費算定書" sheetId="2" r:id="rId1"/>
    <sheet name="（参考）製造販売後調査実施報告書" sheetId="3" r:id="rId2"/>
  </sheets>
  <definedNames>
    <definedName name="_xlnm._FilterDatabase" localSheetId="1" hidden="1">'（参考）製造販売後調査実施報告書'!#REF!</definedName>
    <definedName name="_xlnm._FilterDatabase" localSheetId="0" hidden="1">⑩製造販売後調査経費算定書!$A$14:$N$27</definedName>
    <definedName name="_xlnm.Print_Area" localSheetId="1">'（参考）製造販売後調査実施報告書'!$A$1:$O$30</definedName>
    <definedName name="_xlnm.Print_Area" localSheetId="0">⑩製造販売後調査経費算定書!$A$1:$P$28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5" i="2" l="1"/>
  <c r="J18" i="2"/>
  <c r="D19" i="3" l="1"/>
  <c r="J27" i="2" l="1"/>
  <c r="A20" i="3"/>
  <c r="A18" i="3"/>
  <c r="D21" i="3"/>
  <c r="C26" i="2"/>
  <c r="C25" i="2"/>
  <c r="J28" i="2" l="1"/>
  <c r="K21" i="3" l="1"/>
  <c r="K19" i="3"/>
  <c r="J19" i="2"/>
  <c r="J13" i="2" l="1"/>
  <c r="C13" i="2"/>
</calcChain>
</file>

<file path=xl/comments1.xml><?xml version="1.0" encoding="utf-8"?>
<comments xmlns="http://schemas.openxmlformats.org/spreadsheetml/2006/main">
  <authors>
    <author>jutaku-44</author>
  </authors>
  <commentList>
    <comment ref="D1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会社名を記載してください</t>
        </r>
      </text>
    </comment>
    <comment ref="D1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調査計画書（概要）に
記載の実施期間</t>
        </r>
      </text>
    </comment>
  </commentList>
</comments>
</file>

<file path=xl/sharedStrings.xml><?xml version="1.0" encoding="utf-8"?>
<sst xmlns="http://schemas.openxmlformats.org/spreadsheetml/2006/main" count="92" uniqueCount="75">
  <si>
    <t>円</t>
    <rPh sb="0" eb="1">
      <t>エン</t>
    </rPh>
    <phoneticPr fontId="3"/>
  </si>
  <si>
    <t>金    額</t>
    <rPh sb="0" eb="6">
      <t>キンガク</t>
    </rPh>
    <phoneticPr fontId="3"/>
  </si>
  <si>
    <t>A 審査費</t>
    <rPh sb="2" eb="4">
      <t>シンサ</t>
    </rPh>
    <rPh sb="4" eb="5">
      <t>ヒ</t>
    </rPh>
    <phoneticPr fontId="3"/>
  </si>
  <si>
    <t>費　　目</t>
    <rPh sb="0" eb="1">
      <t>ヒ</t>
    </rPh>
    <rPh sb="3" eb="4">
      <t>メ</t>
    </rPh>
    <phoneticPr fontId="3"/>
  </si>
  <si>
    <t>算出基準</t>
    <rPh sb="0" eb="2">
      <t>サンシュツ</t>
    </rPh>
    <rPh sb="2" eb="4">
      <t>キジュン</t>
    </rPh>
    <phoneticPr fontId="3"/>
  </si>
  <si>
    <t>Ⅱ　変動（出来高）調査経費：実績に応じて請求</t>
    <rPh sb="2" eb="4">
      <t>ヘンドウ</t>
    </rPh>
    <rPh sb="5" eb="8">
      <t>デキダカ</t>
    </rPh>
    <rPh sb="9" eb="11">
      <t>チョウサ</t>
    </rPh>
    <rPh sb="11" eb="13">
      <t>ケイヒ</t>
    </rPh>
    <rPh sb="14" eb="16">
      <t>ジッセキ</t>
    </rPh>
    <rPh sb="17" eb="18">
      <t>オウ</t>
    </rPh>
    <rPh sb="20" eb="22">
      <t>セイキュウ</t>
    </rPh>
    <phoneticPr fontId="3"/>
  </si>
  <si>
    <t>B 調査票作成費</t>
    <rPh sb="2" eb="4">
      <t>チョウサ</t>
    </rPh>
    <rPh sb="4" eb="5">
      <t>ヒョウ</t>
    </rPh>
    <rPh sb="5" eb="7">
      <t>サクセイ</t>
    </rPh>
    <rPh sb="7" eb="8">
      <t>ヒ</t>
    </rPh>
    <phoneticPr fontId="3"/>
  </si>
  <si>
    <t>C 事務経費・管理費</t>
    <rPh sb="2" eb="4">
      <t>ジム</t>
    </rPh>
    <rPh sb="4" eb="6">
      <t>ケイヒ</t>
    </rPh>
    <rPh sb="7" eb="10">
      <t>カンリヒ</t>
    </rPh>
    <phoneticPr fontId="3"/>
  </si>
  <si>
    <t>　B×25%</t>
    <phoneticPr fontId="3"/>
  </si>
  <si>
    <t>受託番号</t>
    <rPh sb="0" eb="2">
      <t>ジュタク</t>
    </rPh>
    <rPh sb="2" eb="4">
      <t>バンゴウ</t>
    </rPh>
    <phoneticPr fontId="3"/>
  </si>
  <si>
    <t>区分</t>
    <rPh sb="0" eb="2">
      <t>クブン</t>
    </rPh>
    <phoneticPr fontId="3"/>
  </si>
  <si>
    <t>西暦</t>
    <rPh sb="0" eb="2">
      <t>セイレキ</t>
    </rPh>
    <phoneticPr fontId="3"/>
  </si>
  <si>
    <t>依頼者</t>
    <rPh sb="0" eb="3">
      <t>イライシャ</t>
    </rPh>
    <phoneticPr fontId="3"/>
  </si>
  <si>
    <t>代表者：</t>
    <rPh sb="0" eb="3">
      <t>ダイヒョウシャ</t>
    </rPh>
    <phoneticPr fontId="3"/>
  </si>
  <si>
    <t>名　称：</t>
    <rPh sb="0" eb="1">
      <t>ナ</t>
    </rPh>
    <rPh sb="2" eb="3">
      <t>ショウ</t>
    </rPh>
    <phoneticPr fontId="3"/>
  </si>
  <si>
    <t>）</t>
    <phoneticPr fontId="3"/>
  </si>
  <si>
    <t>新規</t>
    <rPh sb="0" eb="2">
      <t>シンキ</t>
    </rPh>
    <phoneticPr fontId="3"/>
  </si>
  <si>
    <t>製 造 販 売 後 調 査 経 費 算 定 書（</t>
    <rPh sb="0" eb="1">
      <t>セイ</t>
    </rPh>
    <rPh sb="2" eb="3">
      <t>ヅクリ</t>
    </rPh>
    <rPh sb="4" eb="5">
      <t>ハン</t>
    </rPh>
    <rPh sb="6" eb="7">
      <t>バイ</t>
    </rPh>
    <rPh sb="8" eb="9">
      <t>ゴ</t>
    </rPh>
    <rPh sb="10" eb="11">
      <t>チョウ</t>
    </rPh>
    <rPh sb="12" eb="13">
      <t>サ</t>
    </rPh>
    <rPh sb="18" eb="19">
      <t>サン</t>
    </rPh>
    <rPh sb="20" eb="21">
      <t>サダム</t>
    </rPh>
    <rPh sb="22" eb="23">
      <t>ショ</t>
    </rPh>
    <phoneticPr fontId="3"/>
  </si>
  <si>
    <t>円</t>
    <rPh sb="0" eb="1">
      <t>エン</t>
    </rPh>
    <phoneticPr fontId="3"/>
  </si>
  <si>
    <t>合計（税込み）</t>
    <rPh sb="0" eb="2">
      <t>ゴウケイ</t>
    </rPh>
    <rPh sb="3" eb="5">
      <t>ゼイコ</t>
    </rPh>
    <phoneticPr fontId="3"/>
  </si>
  <si>
    <t>１．課題名</t>
    <rPh sb="2" eb="4">
      <t>カダイ</t>
    </rPh>
    <rPh sb="4" eb="5">
      <t>メイ</t>
    </rPh>
    <phoneticPr fontId="3"/>
  </si>
  <si>
    <t>３．製造販売後調査経費</t>
    <rPh sb="2" eb="4">
      <t>セイゾウ</t>
    </rPh>
    <rPh sb="4" eb="6">
      <t>ハンバイ</t>
    </rPh>
    <rPh sb="6" eb="7">
      <t>ゴ</t>
    </rPh>
    <rPh sb="7" eb="9">
      <t>チョウサ</t>
    </rPh>
    <rPh sb="9" eb="11">
      <t>ケイヒ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</si>
  <si>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</si>
  <si>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</si>
  <si>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</si>
  <si>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製 造 販 売 後 調 査 実 施 報 告 書</t>
    <rPh sb="0" eb="1">
      <t>セイ</t>
    </rPh>
    <rPh sb="2" eb="3">
      <t>ヅクリ</t>
    </rPh>
    <rPh sb="4" eb="5">
      <t>ハン</t>
    </rPh>
    <rPh sb="6" eb="7">
      <t>バイ</t>
    </rPh>
    <rPh sb="8" eb="9">
      <t>アト</t>
    </rPh>
    <rPh sb="10" eb="11">
      <t>チョウ</t>
    </rPh>
    <rPh sb="12" eb="13">
      <t>サ</t>
    </rPh>
    <rPh sb="14" eb="15">
      <t>ジツ</t>
    </rPh>
    <rPh sb="16" eb="17">
      <t>シ</t>
    </rPh>
    <rPh sb="18" eb="19">
      <t>ホウ</t>
    </rPh>
    <rPh sb="20" eb="21">
      <t>コク</t>
    </rPh>
    <rPh sb="22" eb="23">
      <t>ガキ</t>
    </rPh>
    <phoneticPr fontId="3"/>
  </si>
  <si>
    <t>　愛知県がんセンター病院長殿</t>
    <phoneticPr fontId="3"/>
  </si>
  <si>
    <t>　　　　</t>
    <phoneticPr fontId="3"/>
  </si>
  <si>
    <t>研究実施責任医師</t>
    <phoneticPr fontId="3"/>
  </si>
  <si>
    <t>氏名</t>
    <rPh sb="0" eb="2">
      <t>シメイ</t>
    </rPh>
    <phoneticPr fontId="3"/>
  </si>
  <si>
    <t>依頼者に調査票を提出したので、下記のとおり報告いたします。</t>
    <rPh sb="4" eb="7">
      <t>チョウサヒョウ</t>
    </rPh>
    <rPh sb="15" eb="17">
      <t>カキ</t>
    </rPh>
    <phoneticPr fontId="3"/>
  </si>
  <si>
    <t>記</t>
  </si>
  <si>
    <t>課題名</t>
    <phoneticPr fontId="3"/>
  </si>
  <si>
    <t>依頼者</t>
    <phoneticPr fontId="3"/>
  </si>
  <si>
    <t>研究実施期間</t>
  </si>
  <si>
    <t>西暦20　年　月　日　～　西暦20　年　月　日</t>
    <rPh sb="20" eb="21">
      <t>ガツ</t>
    </rPh>
    <phoneticPr fontId="3"/>
  </si>
  <si>
    <t>研究契約期間</t>
  </si>
  <si>
    <t>実施件数
（今年度中）</t>
    <rPh sb="0" eb="2">
      <t>ジッシ</t>
    </rPh>
    <rPh sb="2" eb="4">
      <t>ケンスウ</t>
    </rPh>
    <rPh sb="6" eb="9">
      <t>コンネンド</t>
    </rPh>
    <rPh sb="9" eb="10">
      <t>チュウ</t>
    </rPh>
    <phoneticPr fontId="3"/>
  </si>
  <si>
    <t>登録症例数</t>
    <rPh sb="0" eb="2">
      <t>トウロク</t>
    </rPh>
    <phoneticPr fontId="3"/>
  </si>
  <si>
    <t>調査票提出件数の合計</t>
    <rPh sb="8" eb="10">
      <t>ゴウケイ</t>
    </rPh>
    <phoneticPr fontId="3"/>
  </si>
  <si>
    <t>例</t>
    <rPh sb="0" eb="1">
      <t>レイ</t>
    </rPh>
    <phoneticPr fontId="3"/>
  </si>
  <si>
    <t>件</t>
    <rPh sb="0" eb="1">
      <t>ケン</t>
    </rPh>
    <phoneticPr fontId="3"/>
  </si>
  <si>
    <t>合計金額（税込）：</t>
    <phoneticPr fontId="3"/>
  </si>
  <si>
    <t>（うち消費税</t>
    <rPh sb="3" eb="6">
      <t>ショウヒゼイ</t>
    </rPh>
    <phoneticPr fontId="3"/>
  </si>
  <si>
    <t>円）</t>
    <rPh sb="0" eb="1">
      <t>エン</t>
    </rPh>
    <phoneticPr fontId="3"/>
  </si>
  <si>
    <t>依頼者確認欄</t>
    <rPh sb="0" eb="3">
      <t>イライシャ</t>
    </rPh>
    <rPh sb="3" eb="5">
      <t>カクニン</t>
    </rPh>
    <rPh sb="5" eb="6">
      <t>ラン</t>
    </rPh>
    <phoneticPr fontId="3"/>
  </si>
  <si>
    <t>担当者連絡先</t>
    <phoneticPr fontId="3"/>
  </si>
  <si>
    <t>依 頼 者：</t>
    <phoneticPr fontId="3"/>
  </si>
  <si>
    <t>担当者名：　　　　　　　　</t>
    <phoneticPr fontId="3"/>
  </si>
  <si>
    <t>電　　話：</t>
    <rPh sb="0" eb="1">
      <t>デン</t>
    </rPh>
    <rPh sb="3" eb="4">
      <t>ハナシ</t>
    </rPh>
    <phoneticPr fontId="3"/>
  </si>
  <si>
    <t>メ ー ル：</t>
    <phoneticPr fontId="3"/>
  </si>
  <si>
    <t>注）愛知県がんセンター病院長は、本報告書に基づき、依頼者に変動（出来高）調査経費を請求</t>
    <rPh sb="0" eb="1">
      <t>チュウ</t>
    </rPh>
    <rPh sb="2" eb="5">
      <t>アイチケン</t>
    </rPh>
    <rPh sb="11" eb="14">
      <t>ビョウインチョウ</t>
    </rPh>
    <rPh sb="13" eb="14">
      <t>チョウ</t>
    </rPh>
    <rPh sb="16" eb="17">
      <t>ホン</t>
    </rPh>
    <rPh sb="17" eb="20">
      <t>ホウコクショ</t>
    </rPh>
    <rPh sb="21" eb="22">
      <t>モト</t>
    </rPh>
    <rPh sb="25" eb="27">
      <t>イライ</t>
    </rPh>
    <rPh sb="27" eb="28">
      <t>シャ</t>
    </rPh>
    <rPh sb="29" eb="31">
      <t>ヘンドウ</t>
    </rPh>
    <rPh sb="32" eb="35">
      <t>デキダカ</t>
    </rPh>
    <rPh sb="36" eb="38">
      <t>チョウサ</t>
    </rPh>
    <rPh sb="38" eb="40">
      <t>ケイヒ</t>
    </rPh>
    <rPh sb="41" eb="43">
      <t>セイキュウ</t>
    </rPh>
    <phoneticPr fontId="3"/>
  </si>
  <si>
    <t xml:space="preserve"> </t>
    <phoneticPr fontId="3"/>
  </si>
  <si>
    <t>円</t>
    <rPh sb="0" eb="1">
      <t>エン</t>
    </rPh>
    <phoneticPr fontId="3"/>
  </si>
  <si>
    <t>　合　　　計 (税込み）</t>
    <rPh sb="1" eb="2">
      <t>ゴウ</t>
    </rPh>
    <rPh sb="5" eb="6">
      <t>ケイ</t>
    </rPh>
    <rPh sb="8" eb="10">
      <t>ゼイコ</t>
    </rPh>
    <phoneticPr fontId="3"/>
  </si>
  <si>
    <t>使用成績調査：20,000円（単価）×1.25（事務経費・管理費）＋（消費税）</t>
    <rPh sb="15" eb="17">
      <t>タンカ</t>
    </rPh>
    <rPh sb="24" eb="28">
      <t>ジムケイヒ</t>
    </rPh>
    <rPh sb="29" eb="32">
      <t>カンリヒ</t>
    </rPh>
    <phoneticPr fontId="3"/>
  </si>
  <si>
    <t>特定使用成績調査：30,000円（単価）×1.25（事務経費・管理費）＋（消費税）</t>
    <rPh sb="0" eb="2">
      <t>トクテイ</t>
    </rPh>
    <rPh sb="17" eb="19">
      <t>タンカ</t>
    </rPh>
    <rPh sb="26" eb="30">
      <t>ジムケイヒ</t>
    </rPh>
    <rPh sb="31" eb="34">
      <t>カンリヒ</t>
    </rPh>
    <phoneticPr fontId="3"/>
  </si>
  <si>
    <t>　以下の基準により算出</t>
    <phoneticPr fontId="3"/>
  </si>
  <si>
    <t>■使用成績調査</t>
    <rPh sb="1" eb="7">
      <t>シヨウセイセキチョウサ</t>
    </rPh>
    <phoneticPr fontId="3"/>
  </si>
  <si>
    <t>■特定使用成績調査</t>
    <rPh sb="1" eb="3">
      <t>トクテイ</t>
    </rPh>
    <rPh sb="3" eb="9">
      <t>シヨウセイセキチョウサ</t>
    </rPh>
    <phoneticPr fontId="3"/>
  </si>
  <si>
    <t>年3月31日</t>
  </si>
  <si>
    <t>契約締結日　～　西暦20　年3月31日</t>
    <rPh sb="0" eb="5">
      <t>ケイヤクテイケツビ</t>
    </rPh>
    <phoneticPr fontId="3"/>
  </si>
  <si>
    <t>202 　年　　月　　日</t>
    <rPh sb="5" eb="6">
      <t>ネン</t>
    </rPh>
    <rPh sb="8" eb="9">
      <t>ガツ</t>
    </rPh>
    <rPh sb="11" eb="12">
      <t>ニチ</t>
    </rPh>
    <phoneticPr fontId="3"/>
  </si>
  <si>
    <t>定額　20,000円</t>
    <rPh sb="0" eb="2">
      <t>テイガク</t>
    </rPh>
    <rPh sb="9" eb="10">
      <t>エン</t>
    </rPh>
    <phoneticPr fontId="3"/>
  </si>
  <si>
    <t>　契約期間</t>
    <phoneticPr fontId="3"/>
  </si>
  <si>
    <t>：契約締結日 ～ 西暦　</t>
    <phoneticPr fontId="3"/>
  </si>
  <si>
    <t>あいち小児保健医療総合センター　センター長　殿</t>
    <rPh sb="3" eb="5">
      <t>ショウニ</t>
    </rPh>
    <rPh sb="5" eb="7">
      <t>ホケン</t>
    </rPh>
    <rPh sb="7" eb="9">
      <t>イリョウ</t>
    </rPh>
    <rPh sb="9" eb="11">
      <t>ソウゴウ</t>
    </rPh>
    <rPh sb="20" eb="21">
      <t>チョウ</t>
    </rPh>
    <rPh sb="22" eb="23">
      <t>ドノ</t>
    </rPh>
    <phoneticPr fontId="3"/>
  </si>
  <si>
    <t>■使用成績調査</t>
  </si>
  <si>
    <t>Ⅰ　固定調査経費：新規契約時に請求</t>
    <rPh sb="2" eb="4">
      <t>コテイ</t>
    </rPh>
    <rPh sb="4" eb="6">
      <t>チョウサ</t>
    </rPh>
    <rPh sb="6" eb="8">
      <t>ケイヒ</t>
    </rPh>
    <rPh sb="9" eb="11">
      <t>シンキ</t>
    </rPh>
    <rPh sb="11" eb="13">
      <t>ケイヤク</t>
    </rPh>
    <rPh sb="13" eb="14">
      <t>ジ</t>
    </rPh>
    <rPh sb="15" eb="17">
      <t>セイキュウ</t>
    </rPh>
    <phoneticPr fontId="3"/>
  </si>
  <si>
    <t>継続</t>
    <rPh sb="0" eb="2">
      <t>ケイゾク</t>
    </rPh>
    <phoneticPr fontId="3"/>
  </si>
  <si>
    <t>２．契約金額</t>
    <rPh sb="2" eb="4">
      <t>ケイヤク</t>
    </rPh>
    <phoneticPr fontId="3"/>
  </si>
  <si>
    <t>契約締結時請求金額：</t>
    <rPh sb="0" eb="2">
      <t>ケイヤク</t>
    </rPh>
    <rPh sb="2" eb="4">
      <t>テイケツ</t>
    </rPh>
    <rPh sb="4" eb="5">
      <t>ジ</t>
    </rPh>
    <rPh sb="5" eb="7">
      <t>セイキュウ</t>
    </rPh>
    <rPh sb="7" eb="9">
      <t>キンガク</t>
    </rPh>
    <phoneticPr fontId="3"/>
  </si>
  <si>
    <t>予定金額：</t>
    <rPh sb="0" eb="2">
      <t>ヨテイ</t>
    </rPh>
    <rPh sb="2" eb="4">
      <t>キンガク</t>
    </rPh>
    <phoneticPr fontId="3"/>
  </si>
  <si>
    <t>報</t>
    <rPh sb="0" eb="1">
      <t>ホウ</t>
    </rPh>
    <phoneticPr fontId="3"/>
  </si>
  <si>
    <t>予定提出調査票数：</t>
    <rPh sb="0" eb="2">
      <t>ヨテイ</t>
    </rPh>
    <rPh sb="2" eb="4">
      <t>テイシュツ</t>
    </rPh>
    <rPh sb="4" eb="6">
      <t>チョウサ</t>
    </rPh>
    <rPh sb="6" eb="7">
      <t>ヒョウ</t>
    </rPh>
    <rPh sb="7" eb="8">
      <t>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</si>
</sst>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 * #,##0_ ;_ * \-#,##0_ ;_ * &quot;-&quot;_ ;_ @_ "/>
    <numFmt numFmtId="176" formatCode="0_);[Red]\(0\)"/>
    <numFmt numFmtId="177" formatCode="#,##0;[Red]#,##0"/>
  </numFmts>
  <fonts count="1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8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3"/>
      <name val="ＭＳ ゴシック"/>
      <family val="3"/>
      <charset val="128"/>
    </font>
    <font>
      <sz val="16"/>
      <name val="ＭＳ ゴシック"/>
      <family val="3"/>
      <charset val="128"/>
    </font>
    <font>
      <u/>
      <sz val="14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DashDot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/>
    <xf numFmtId="0" fontId="2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3">
    <xf numFmtId="0" fontId="0" fillId="0" borderId="0" xfId="0">
      <alignment vertical="center"/>
    </xf>
    <xf numFmtId="0" fontId="6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5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>
      <alignment vertical="center"/>
    </xf>
    <xf numFmtId="0" fontId="4" fillId="0" borderId="0" xfId="1" applyFont="1" applyFill="1" applyAlignment="1">
      <alignment vertical="top"/>
    </xf>
    <xf numFmtId="0" fontId="5" fillId="0" borderId="0" xfId="0" applyFo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176" fontId="5" fillId="0" borderId="0" xfId="1" applyNumberFormat="1" applyFont="1" applyAlignment="1">
      <alignment vertical="center"/>
    </xf>
    <xf numFmtId="176" fontId="7" fillId="0" borderId="0" xfId="1" applyNumberFormat="1" applyFont="1" applyAlignment="1">
      <alignment horizontal="center" vertical="center"/>
    </xf>
    <xf numFmtId="0" fontId="8" fillId="0" borderId="2" xfId="1" applyFont="1" applyFill="1" applyBorder="1" applyAlignment="1">
      <alignment horizontal="left" vertical="center" shrinkToFit="1"/>
    </xf>
    <xf numFmtId="176" fontId="7" fillId="0" borderId="0" xfId="1" applyNumberFormat="1" applyFont="1" applyAlignment="1">
      <alignment vertical="center"/>
    </xf>
    <xf numFmtId="176" fontId="7" fillId="0" borderId="0" xfId="1" applyNumberFormat="1" applyFont="1" applyBorder="1" applyAlignment="1">
      <alignment vertical="top"/>
    </xf>
    <xf numFmtId="0" fontId="4" fillId="0" borderId="0" xfId="1" applyFont="1" applyFill="1" applyAlignment="1">
      <alignment horizontal="left" vertical="center"/>
    </xf>
    <xf numFmtId="0" fontId="4" fillId="0" borderId="0" xfId="1" applyFont="1" applyFill="1"/>
    <xf numFmtId="176" fontId="5" fillId="0" borderId="0" xfId="1" applyNumberFormat="1" applyFont="1" applyBorder="1" applyAlignment="1">
      <alignment vertical="top"/>
    </xf>
    <xf numFmtId="0" fontId="8" fillId="0" borderId="0" xfId="0" applyFont="1" applyFill="1">
      <alignment vertical="center"/>
    </xf>
    <xf numFmtId="0" fontId="10" fillId="0" borderId="0" xfId="0" applyFont="1" applyFill="1" applyAlignment="1">
      <alignment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9" fillId="0" borderId="0" xfId="0" applyFont="1" applyFill="1">
      <alignment vertical="center"/>
    </xf>
    <xf numFmtId="0" fontId="5" fillId="0" borderId="2" xfId="0" applyFont="1" applyBorder="1">
      <alignment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177" fontId="8" fillId="0" borderId="0" xfId="1" applyNumberFormat="1" applyFont="1" applyFill="1" applyBorder="1" applyAlignment="1">
      <alignment horizontal="right" vertical="center" wrapText="1"/>
    </xf>
    <xf numFmtId="0" fontId="5" fillId="0" borderId="0" xfId="0" applyFont="1" applyBorder="1">
      <alignment vertical="center"/>
    </xf>
    <xf numFmtId="0" fontId="4" fillId="0" borderId="0" xfId="0" applyFont="1">
      <alignment vertical="center"/>
    </xf>
    <xf numFmtId="0" fontId="4" fillId="0" borderId="0" xfId="1" applyFont="1" applyAlignment="1">
      <alignment vertical="top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3" xfId="0" applyFont="1" applyBorder="1" applyAlignment="1">
      <alignment horizontal="right" vertical="center" wrapText="1"/>
    </xf>
    <xf numFmtId="0" fontId="6" fillId="0" borderId="0" xfId="0" applyFont="1">
      <alignment vertical="center"/>
    </xf>
    <xf numFmtId="0" fontId="12" fillId="0" borderId="0" xfId="0" applyFont="1" applyAlignment="1">
      <alignment vertical="center" shrinkToFit="1"/>
    </xf>
    <xf numFmtId="0" fontId="7" fillId="0" borderId="0" xfId="0" applyFont="1" applyAlignment="1">
      <alignment vertical="center" shrinkToFit="1"/>
    </xf>
    <xf numFmtId="0" fontId="6" fillId="0" borderId="0" xfId="0" applyFont="1" applyAlignment="1"/>
    <xf numFmtId="0" fontId="13" fillId="0" borderId="14" xfId="0" applyFont="1" applyBorder="1" applyAlignment="1"/>
    <xf numFmtId="0" fontId="4" fillId="0" borderId="14" xfId="0" applyFont="1" applyBorder="1" applyAlignment="1"/>
    <xf numFmtId="0" fontId="4" fillId="0" borderId="0" xfId="0" applyFont="1" applyAlignment="1"/>
    <xf numFmtId="0" fontId="4" fillId="0" borderId="0" xfId="1" applyFont="1"/>
    <xf numFmtId="0" fontId="5" fillId="0" borderId="0" xfId="0" applyFont="1" applyAlignment="1"/>
    <xf numFmtId="0" fontId="14" fillId="0" borderId="0" xfId="0" applyFont="1" applyAlignment="1">
      <alignment horizontal="center" vertical="center"/>
    </xf>
    <xf numFmtId="0" fontId="7" fillId="0" borderId="15" xfId="0" applyFont="1" applyBorder="1">
      <alignment vertical="center"/>
    </xf>
    <xf numFmtId="0" fontId="6" fillId="0" borderId="15" xfId="0" applyFont="1" applyBorder="1">
      <alignment vertical="center"/>
    </xf>
    <xf numFmtId="0" fontId="4" fillId="0" borderId="15" xfId="0" applyFont="1" applyBorder="1">
      <alignment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distributed" vertical="center" wrapText="1"/>
    </xf>
    <xf numFmtId="0" fontId="8" fillId="0" borderId="18" xfId="1" applyFont="1" applyFill="1" applyBorder="1" applyAlignment="1">
      <alignment horizontal="left" vertical="center" shrinkToFit="1"/>
    </xf>
    <xf numFmtId="0" fontId="8" fillId="0" borderId="22" xfId="1" applyFont="1" applyFill="1" applyBorder="1" applyAlignment="1">
      <alignment horizontal="left" vertical="center" shrinkToFit="1"/>
    </xf>
    <xf numFmtId="0" fontId="8" fillId="0" borderId="20" xfId="1" applyFont="1" applyFill="1" applyBorder="1" applyAlignment="1">
      <alignment horizontal="left" vertical="center" shrinkToFit="1"/>
    </xf>
    <xf numFmtId="177" fontId="8" fillId="0" borderId="16" xfId="1" applyNumberFormat="1" applyFont="1" applyFill="1" applyBorder="1" applyAlignment="1">
      <alignment vertical="center" wrapText="1"/>
    </xf>
    <xf numFmtId="177" fontId="8" fillId="0" borderId="17" xfId="1" applyNumberFormat="1" applyFont="1" applyFill="1" applyBorder="1" applyAlignment="1">
      <alignment vertical="center" wrapText="1"/>
    </xf>
    <xf numFmtId="177" fontId="8" fillId="0" borderId="21" xfId="1" applyNumberFormat="1" applyFont="1" applyFill="1" applyBorder="1" applyAlignment="1">
      <alignment vertical="center" wrapText="1"/>
    </xf>
    <xf numFmtId="177" fontId="8" fillId="0" borderId="14" xfId="1" applyNumberFormat="1" applyFont="1" applyFill="1" applyBorder="1" applyAlignment="1">
      <alignment vertical="center" wrapText="1"/>
    </xf>
    <xf numFmtId="0" fontId="7" fillId="4" borderId="0" xfId="0" applyFont="1" applyFill="1" applyBorder="1" applyAlignment="1">
      <alignment vertical="center"/>
    </xf>
    <xf numFmtId="0" fontId="7" fillId="5" borderId="0" xfId="0" applyFont="1" applyFill="1" applyBorder="1" applyAlignment="1">
      <alignment vertical="center"/>
    </xf>
    <xf numFmtId="0" fontId="4" fillId="5" borderId="0" xfId="0" applyFont="1" applyFill="1">
      <alignment vertical="center"/>
    </xf>
    <xf numFmtId="176" fontId="5" fillId="5" borderId="0" xfId="1" applyNumberFormat="1" applyFont="1" applyFill="1" applyAlignment="1">
      <alignment vertical="center"/>
    </xf>
    <xf numFmtId="0" fontId="5" fillId="5" borderId="0" xfId="0" applyFont="1" applyFill="1">
      <alignment vertical="center"/>
    </xf>
    <xf numFmtId="0" fontId="7" fillId="4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38" fontId="9" fillId="0" borderId="13" xfId="3" applyFont="1" applyFill="1" applyBorder="1" applyAlignment="1">
      <alignment horizontal="right" vertical="center"/>
    </xf>
    <xf numFmtId="0" fontId="7" fillId="0" borderId="0" xfId="0" applyFont="1" applyFill="1" applyAlignment="1">
      <alignment horizontal="left" vertical="center"/>
    </xf>
    <xf numFmtId="38" fontId="9" fillId="0" borderId="13" xfId="3" applyFont="1" applyFill="1" applyBorder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7" fillId="4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9" fillId="0" borderId="0" xfId="0" applyFont="1">
      <alignment vertical="center"/>
    </xf>
    <xf numFmtId="0" fontId="8" fillId="0" borderId="3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vertical="center"/>
    </xf>
    <xf numFmtId="177" fontId="8" fillId="0" borderId="3" xfId="1" applyNumberFormat="1" applyFont="1" applyFill="1" applyBorder="1" applyAlignment="1">
      <alignment horizontal="right" vertical="center" wrapText="1"/>
    </xf>
    <xf numFmtId="177" fontId="8" fillId="0" borderId="1" xfId="1" applyNumberFormat="1" applyFont="1" applyFill="1" applyBorder="1" applyAlignment="1">
      <alignment horizontal="right" vertical="center" wrapText="1"/>
    </xf>
    <xf numFmtId="0" fontId="8" fillId="0" borderId="21" xfId="1" applyFont="1" applyFill="1" applyBorder="1" applyAlignment="1">
      <alignment vertical="center" wrapText="1"/>
    </xf>
    <xf numFmtId="0" fontId="8" fillId="0" borderId="14" xfId="1" applyFont="1" applyFill="1" applyBorder="1" applyAlignment="1">
      <alignment vertical="center"/>
    </xf>
    <xf numFmtId="0" fontId="8" fillId="0" borderId="19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/>
    </xf>
    <xf numFmtId="0" fontId="8" fillId="0" borderId="16" xfId="1" applyFont="1" applyFill="1" applyBorder="1" applyAlignment="1">
      <alignment horizontal="center" vertical="center"/>
    </xf>
    <xf numFmtId="0" fontId="8" fillId="0" borderId="18" xfId="1" applyFont="1" applyFill="1" applyBorder="1" applyAlignment="1">
      <alignment horizontal="center" vertical="center"/>
    </xf>
    <xf numFmtId="0" fontId="8" fillId="0" borderId="19" xfId="1" applyFont="1" applyFill="1" applyBorder="1" applyAlignment="1">
      <alignment horizontal="center" vertical="center"/>
    </xf>
    <xf numFmtId="0" fontId="8" fillId="0" borderId="20" xfId="1" applyFont="1" applyFill="1" applyBorder="1" applyAlignment="1">
      <alignment horizontal="center" vertical="center"/>
    </xf>
    <xf numFmtId="0" fontId="8" fillId="0" borderId="21" xfId="1" applyFont="1" applyFill="1" applyBorder="1" applyAlignment="1">
      <alignment horizontal="center" vertical="center"/>
    </xf>
    <xf numFmtId="0" fontId="8" fillId="0" borderId="22" xfId="1" applyFont="1" applyFill="1" applyBorder="1" applyAlignment="1">
      <alignment horizontal="center" vertical="center"/>
    </xf>
    <xf numFmtId="177" fontId="8" fillId="0" borderId="19" xfId="1" applyNumberFormat="1" applyFont="1" applyFill="1" applyBorder="1" applyAlignment="1">
      <alignment horizontal="right" vertical="center" wrapText="1"/>
    </xf>
    <xf numFmtId="177" fontId="8" fillId="0" borderId="0" xfId="1" applyNumberFormat="1" applyFont="1" applyFill="1" applyBorder="1" applyAlignment="1">
      <alignment horizontal="right" vertical="center" wrapText="1"/>
    </xf>
    <xf numFmtId="0" fontId="8" fillId="2" borderId="4" xfId="1" applyFont="1" applyFill="1" applyBorder="1" applyAlignment="1">
      <alignment horizontal="center" vertical="center"/>
    </xf>
    <xf numFmtId="0" fontId="8" fillId="2" borderId="3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6" xfId="1" applyFont="1" applyFill="1" applyBorder="1" applyAlignment="1">
      <alignment vertical="center" wrapText="1"/>
    </xf>
    <xf numFmtId="0" fontId="8" fillId="0" borderId="17" xfId="1" applyFont="1" applyFill="1" applyBorder="1" applyAlignment="1">
      <alignment vertical="center"/>
    </xf>
    <xf numFmtId="0" fontId="9" fillId="4" borderId="14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7" fillId="0" borderId="14" xfId="0" applyFont="1" applyFill="1" applyBorder="1" applyAlignment="1">
      <alignment horizontal="left" vertical="center"/>
    </xf>
    <xf numFmtId="0" fontId="9" fillId="0" borderId="13" xfId="0" applyFont="1" applyFill="1" applyBorder="1" applyAlignment="1">
      <alignment horizontal="left" vertical="center"/>
    </xf>
    <xf numFmtId="177" fontId="9" fillId="0" borderId="13" xfId="0" applyNumberFormat="1" applyFont="1" applyBorder="1" applyAlignment="1">
      <alignment horizontal="right" vertical="center"/>
    </xf>
    <xf numFmtId="0" fontId="9" fillId="0" borderId="13" xfId="0" applyFont="1" applyBorder="1" applyAlignment="1">
      <alignment horizontal="right" vertical="center"/>
    </xf>
    <xf numFmtId="0" fontId="9" fillId="0" borderId="14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8" fillId="3" borderId="4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13" fillId="0" borderId="14" xfId="0" applyFont="1" applyBorder="1" applyAlignment="1">
      <alignment horizontal="right" shrinkToFit="1"/>
    </xf>
    <xf numFmtId="41" fontId="13" fillId="0" borderId="14" xfId="0" applyNumberFormat="1" applyFont="1" applyBorder="1" applyAlignment="1">
      <alignment horizontal="center"/>
    </xf>
    <xf numFmtId="0" fontId="13" fillId="0" borderId="14" xfId="0" applyFont="1" applyBorder="1" applyAlignment="1">
      <alignment horizontal="center" shrinkToFit="1"/>
    </xf>
    <xf numFmtId="41" fontId="7" fillId="0" borderId="14" xfId="0" applyNumberFormat="1" applyFont="1" applyBorder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</cellXfs>
  <cellStyles count="6">
    <cellStyle name="桁区切り" xfId="3" builtinId="6"/>
    <cellStyle name="桁区切り 2" xfId="5"/>
    <cellStyle name="標準" xfId="0" builtinId="0"/>
    <cellStyle name="標準 2" xfId="2"/>
    <cellStyle name="標準 3" xfId="4"/>
    <cellStyle name="標準_Sheet1" xfId="1"/>
  </cellStyles>
  <dxfs count="2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9" defaultPivotStyle="PivotStyleLight16"/>
  <colors>
    <mruColors>
      <color rgb="FFFFCC99"/>
      <color rgb="FFFFCCFF"/>
      <color rgb="FFFFCCCC"/>
      <color rgb="FFFFCC66"/>
      <color rgb="FFFFFF99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U39"/>
  <sheetViews>
    <sheetView tabSelected="1" view="pageBreakPreview" zoomScaleNormal="100" zoomScaleSheetLayoutView="100" workbookViewId="0">
      <selection activeCell="O4" sqref="O4"/>
    </sheetView>
  </sheetViews>
  <sheetFormatPr defaultColWidth="9" defaultRowHeight="13.2" x14ac:dyDescent="0.2"/>
  <cols>
    <col min="1" max="1" width="13.109375" style="5" customWidth="1"/>
    <col min="2" max="2" width="21" style="5" customWidth="1"/>
    <col min="3" max="3" width="17.44140625" style="8" customWidth="1"/>
    <col min="4" max="4" width="16.77734375" style="5" customWidth="1"/>
    <col min="5" max="5" width="4.88671875" style="5" customWidth="1"/>
    <col min="6" max="6" width="6.21875" style="5" customWidth="1"/>
    <col min="7" max="7" width="4.44140625" style="5" customWidth="1"/>
    <col min="8" max="8" width="6" style="5" customWidth="1"/>
    <col min="9" max="9" width="11.21875" style="5" customWidth="1"/>
    <col min="10" max="10" width="6.77734375" style="5" bestFit="1" customWidth="1"/>
    <col min="11" max="11" width="3.21875" style="5" bestFit="1" customWidth="1"/>
    <col min="12" max="12" width="5.6640625" style="5" customWidth="1"/>
    <col min="13" max="13" width="3.21875" style="5" bestFit="1" customWidth="1"/>
    <col min="14" max="14" width="5.6640625" style="5" customWidth="1"/>
    <col min="15" max="15" width="4.6640625" style="7" customWidth="1"/>
    <col min="16" max="16384" width="9" style="7"/>
  </cols>
  <sheetData>
    <row r="1" spans="1:21" ht="34.5" customHeight="1" thickBot="1" x14ac:dyDescent="0.25">
      <c r="A1" s="2"/>
      <c r="I1" s="20" t="s">
        <v>9</v>
      </c>
      <c r="J1" s="114"/>
      <c r="K1" s="115"/>
      <c r="L1" s="115"/>
      <c r="M1" s="115"/>
      <c r="N1" s="116"/>
      <c r="O1" s="5"/>
      <c r="P1" s="6"/>
      <c r="Q1" s="6"/>
      <c r="R1" s="6"/>
      <c r="S1" s="6"/>
      <c r="T1" s="6"/>
      <c r="U1" s="6"/>
    </row>
    <row r="2" spans="1:21" ht="34.5" customHeight="1" thickBot="1" x14ac:dyDescent="0.25">
      <c r="A2" s="2"/>
      <c r="I2" s="21" t="s">
        <v>10</v>
      </c>
      <c r="J2" s="117" t="s">
        <v>59</v>
      </c>
      <c r="K2" s="118"/>
      <c r="L2" s="118"/>
      <c r="M2" s="118"/>
      <c r="N2" s="119"/>
      <c r="O2" s="5"/>
      <c r="P2" s="6"/>
      <c r="Q2" s="6"/>
      <c r="R2" s="6"/>
      <c r="S2" s="6"/>
      <c r="T2" s="6"/>
      <c r="U2" s="6"/>
    </row>
    <row r="3" spans="1:21" ht="24.75" customHeight="1" x14ac:dyDescent="0.2">
      <c r="A3" s="1"/>
      <c r="I3" s="8" t="s">
        <v>11</v>
      </c>
      <c r="J3" s="120" t="s">
        <v>62</v>
      </c>
      <c r="K3" s="120"/>
      <c r="L3" s="120"/>
      <c r="M3" s="120"/>
      <c r="N3" s="120"/>
      <c r="O3" s="5"/>
      <c r="P3" s="6"/>
      <c r="Q3" s="6"/>
      <c r="R3" s="6"/>
      <c r="S3" s="6"/>
      <c r="T3" s="6"/>
      <c r="U3" s="6"/>
    </row>
    <row r="4" spans="1:21" ht="34.5" customHeight="1" x14ac:dyDescent="0.2">
      <c r="A4" s="107" t="s">
        <v>17</v>
      </c>
      <c r="B4" s="107"/>
      <c r="C4" s="107"/>
      <c r="D4" s="107"/>
      <c r="E4" s="107"/>
      <c r="F4" s="107"/>
      <c r="G4" s="107"/>
      <c r="H4" s="107"/>
      <c r="I4" s="113" t="s">
        <v>16</v>
      </c>
      <c r="J4" s="113"/>
      <c r="K4" s="19" t="s">
        <v>15</v>
      </c>
      <c r="L4" s="19"/>
      <c r="M4" s="19"/>
      <c r="N4" s="19"/>
      <c r="O4" s="5"/>
      <c r="P4" s="6"/>
      <c r="Q4" s="6" t="s">
        <v>16</v>
      </c>
      <c r="R4" s="6" t="s">
        <v>58</v>
      </c>
      <c r="S4" s="6"/>
      <c r="T4" s="6"/>
      <c r="U4" s="6"/>
    </row>
    <row r="5" spans="1:21" ht="34.5" customHeight="1" x14ac:dyDescent="0.2">
      <c r="A5" s="70" t="s">
        <v>66</v>
      </c>
      <c r="B5" s="70"/>
      <c r="C5" s="72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5"/>
      <c r="P5" s="6"/>
      <c r="Q5" s="6" t="s">
        <v>69</v>
      </c>
      <c r="R5" s="6" t="s">
        <v>59</v>
      </c>
      <c r="S5" s="6"/>
      <c r="T5" s="6"/>
      <c r="U5" s="6"/>
    </row>
    <row r="6" spans="1:21" ht="19.5" customHeight="1" x14ac:dyDescent="0.2">
      <c r="A6" s="1"/>
      <c r="F6" s="106" t="s">
        <v>12</v>
      </c>
      <c r="G6" s="106"/>
      <c r="H6" s="106"/>
      <c r="I6" s="18"/>
      <c r="J6" s="18"/>
      <c r="K6" s="18"/>
      <c r="L6" s="18"/>
      <c r="M6" s="18"/>
      <c r="N6" s="18"/>
      <c r="O6" s="5"/>
      <c r="P6" s="6"/>
      <c r="Q6" s="6"/>
      <c r="R6" s="6"/>
      <c r="S6" s="6"/>
      <c r="T6" s="6"/>
      <c r="U6" s="6"/>
    </row>
    <row r="7" spans="1:21" ht="26.25" customHeight="1" x14ac:dyDescent="0.2">
      <c r="A7" s="1"/>
      <c r="G7" s="106" t="s">
        <v>14</v>
      </c>
      <c r="H7" s="106"/>
      <c r="I7" s="106"/>
      <c r="J7" s="106"/>
      <c r="K7" s="106"/>
      <c r="L7" s="106"/>
      <c r="M7" s="106"/>
      <c r="N7" s="106"/>
      <c r="O7" s="5"/>
      <c r="P7" s="6"/>
      <c r="Q7" s="6"/>
      <c r="R7" s="6"/>
      <c r="S7" s="6"/>
      <c r="T7" s="6"/>
      <c r="U7" s="6"/>
    </row>
    <row r="8" spans="1:21" ht="26.25" customHeight="1" x14ac:dyDescent="0.2">
      <c r="A8" s="1"/>
      <c r="G8" s="106" t="s">
        <v>13</v>
      </c>
      <c r="H8" s="106"/>
      <c r="I8" s="106"/>
      <c r="J8" s="106"/>
      <c r="K8" s="106"/>
      <c r="L8" s="106"/>
      <c r="M8" s="106"/>
      <c r="N8" s="106"/>
      <c r="O8" s="5"/>
      <c r="P8" s="6"/>
      <c r="Q8" s="6"/>
      <c r="R8" s="6"/>
      <c r="S8" s="6"/>
      <c r="T8" s="6"/>
      <c r="U8" s="6"/>
    </row>
    <row r="9" spans="1:21" ht="21" customHeight="1" x14ac:dyDescent="0.2">
      <c r="A9" s="2"/>
      <c r="N9" s="28"/>
      <c r="O9" s="28"/>
      <c r="P9" s="6"/>
      <c r="Q9" s="6"/>
      <c r="R9" s="6"/>
      <c r="S9" s="6"/>
      <c r="T9" s="6"/>
      <c r="U9" s="6"/>
    </row>
    <row r="10" spans="1:21" ht="27.75" customHeight="1" x14ac:dyDescent="0.2">
      <c r="A10" s="4" t="s">
        <v>20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</row>
    <row r="11" spans="1:21" s="66" customFormat="1" ht="27.75" customHeight="1" x14ac:dyDescent="0.2">
      <c r="A11" s="63" t="s">
        <v>64</v>
      </c>
      <c r="B11" s="67" t="s">
        <v>65</v>
      </c>
      <c r="C11" s="73"/>
      <c r="D11" s="62" t="s">
        <v>60</v>
      </c>
      <c r="E11" s="63"/>
      <c r="F11" s="64"/>
      <c r="G11" s="65"/>
    </row>
    <row r="12" spans="1:21" ht="27.75" customHeight="1" x14ac:dyDescent="0.2">
      <c r="A12" s="4" t="s">
        <v>70</v>
      </c>
      <c r="B12" s="24"/>
      <c r="C12" s="72"/>
      <c r="F12" s="10"/>
      <c r="G12" s="7"/>
      <c r="H12" s="7"/>
      <c r="I12" s="7"/>
      <c r="J12" s="7"/>
      <c r="K12" s="7"/>
      <c r="L12" s="7"/>
      <c r="M12" s="7"/>
      <c r="N12" s="7"/>
    </row>
    <row r="13" spans="1:21" ht="27.75" customHeight="1" thickBot="1" x14ac:dyDescent="0.25">
      <c r="A13" s="71" t="s">
        <v>71</v>
      </c>
      <c r="B13" s="71"/>
      <c r="C13" s="69">
        <f>J19</f>
        <v>22000</v>
      </c>
      <c r="D13" s="22" t="s">
        <v>18</v>
      </c>
      <c r="F13" s="109" t="s">
        <v>72</v>
      </c>
      <c r="G13" s="109"/>
      <c r="H13" s="109"/>
      <c r="I13" s="109"/>
      <c r="J13" s="110">
        <f>J19+J28</f>
        <v>63250</v>
      </c>
      <c r="K13" s="111"/>
      <c r="L13" s="111"/>
      <c r="M13" s="111"/>
      <c r="N13" s="22" t="s">
        <v>0</v>
      </c>
    </row>
    <row r="14" spans="1:21" ht="27.75" customHeight="1" thickTop="1" x14ac:dyDescent="0.2">
      <c r="A14" s="3"/>
      <c r="B14" s="9"/>
      <c r="C14" s="74"/>
      <c r="G14" s="10"/>
      <c r="H14" s="7"/>
      <c r="I14" s="7"/>
      <c r="J14" s="7"/>
      <c r="K14" s="7"/>
      <c r="L14" s="7"/>
      <c r="M14" s="7"/>
      <c r="N14" s="7"/>
    </row>
    <row r="15" spans="1:21" s="26" customFormat="1" ht="27.75" customHeight="1" x14ac:dyDescent="0.2">
      <c r="A15" s="4" t="s">
        <v>21</v>
      </c>
      <c r="B15" s="4"/>
      <c r="C15" s="75"/>
      <c r="D15" s="2"/>
      <c r="E15" s="2"/>
      <c r="F15" s="2"/>
      <c r="G15" s="13"/>
    </row>
    <row r="16" spans="1:21" ht="25.5" customHeight="1" x14ac:dyDescent="0.2">
      <c r="A16" s="4" t="s">
        <v>68</v>
      </c>
      <c r="B16" s="9"/>
      <c r="C16" s="74"/>
      <c r="G16" s="10"/>
      <c r="H16" s="7"/>
      <c r="I16" s="7"/>
      <c r="J16" s="7"/>
      <c r="K16" s="7"/>
      <c r="L16" s="7"/>
      <c r="M16" s="7"/>
      <c r="N16" s="7"/>
    </row>
    <row r="17" spans="1:15" ht="18" customHeight="1" x14ac:dyDescent="0.2">
      <c r="A17" s="98" t="s">
        <v>3</v>
      </c>
      <c r="B17" s="100"/>
      <c r="C17" s="97" t="s">
        <v>4</v>
      </c>
      <c r="D17" s="97"/>
      <c r="E17" s="97"/>
      <c r="F17" s="97"/>
      <c r="G17" s="97"/>
      <c r="H17" s="97"/>
      <c r="I17" s="97"/>
      <c r="J17" s="98" t="s">
        <v>1</v>
      </c>
      <c r="K17" s="99"/>
      <c r="L17" s="99"/>
      <c r="M17" s="99"/>
      <c r="N17" s="100"/>
      <c r="O17" s="11"/>
    </row>
    <row r="18" spans="1:15" ht="38.25" customHeight="1" x14ac:dyDescent="0.2">
      <c r="A18" s="79" t="s">
        <v>2</v>
      </c>
      <c r="B18" s="80"/>
      <c r="C18" s="81" t="s">
        <v>63</v>
      </c>
      <c r="D18" s="82"/>
      <c r="E18" s="82"/>
      <c r="F18" s="82"/>
      <c r="G18" s="82"/>
      <c r="H18" s="82"/>
      <c r="I18" s="82"/>
      <c r="J18" s="83">
        <f>IF($I$4="継続",0,20000)</f>
        <v>20000</v>
      </c>
      <c r="K18" s="84"/>
      <c r="L18" s="84"/>
      <c r="M18" s="84"/>
      <c r="N18" s="12" t="s">
        <v>0</v>
      </c>
      <c r="O18" s="13"/>
    </row>
    <row r="19" spans="1:15" ht="25.5" customHeight="1" x14ac:dyDescent="0.2">
      <c r="A19" s="101" t="s">
        <v>19</v>
      </c>
      <c r="B19" s="102"/>
      <c r="C19" s="102"/>
      <c r="D19" s="102"/>
      <c r="E19" s="102"/>
      <c r="F19" s="102"/>
      <c r="G19" s="102"/>
      <c r="H19" s="102"/>
      <c r="I19" s="102"/>
      <c r="J19" s="83">
        <f>J18*1.1</f>
        <v>22000</v>
      </c>
      <c r="K19" s="84"/>
      <c r="L19" s="84"/>
      <c r="M19" s="84"/>
      <c r="N19" s="23" t="s">
        <v>18</v>
      </c>
    </row>
    <row r="20" spans="1:15" ht="25.5" customHeight="1" x14ac:dyDescent="0.2">
      <c r="A20" s="25"/>
      <c r="B20" s="25"/>
      <c r="C20" s="76"/>
      <c r="D20" s="25"/>
      <c r="E20" s="25"/>
      <c r="F20" s="25"/>
      <c r="G20" s="25"/>
      <c r="H20" s="25"/>
      <c r="I20" s="25"/>
      <c r="J20" s="27"/>
      <c r="K20" s="27"/>
      <c r="L20" s="27"/>
      <c r="M20" s="27"/>
      <c r="N20" s="28"/>
    </row>
    <row r="21" spans="1:15" ht="25.5" customHeight="1" x14ac:dyDescent="0.2">
      <c r="A21" s="4" t="s">
        <v>5</v>
      </c>
      <c r="B21" s="9"/>
      <c r="C21" s="74"/>
      <c r="G21" s="10"/>
      <c r="H21" s="7"/>
      <c r="I21" s="7"/>
      <c r="J21" s="7"/>
      <c r="K21" s="7"/>
      <c r="L21" s="7"/>
      <c r="M21" s="7"/>
      <c r="N21" s="7"/>
    </row>
    <row r="22" spans="1:15" ht="31.8" customHeight="1" x14ac:dyDescent="0.2">
      <c r="A22" s="4"/>
      <c r="B22" s="9"/>
      <c r="C22" s="74"/>
      <c r="E22" s="112" t="s">
        <v>74</v>
      </c>
      <c r="F22" s="112"/>
      <c r="G22" s="112"/>
      <c r="H22" s="112"/>
      <c r="I22" s="112"/>
      <c r="J22" s="105">
        <v>1</v>
      </c>
      <c r="K22" s="105"/>
      <c r="L22" s="105"/>
      <c r="M22" s="105"/>
      <c r="N22" s="78" t="s">
        <v>73</v>
      </c>
    </row>
    <row r="23" spans="1:15" ht="18" customHeight="1" x14ac:dyDescent="0.2">
      <c r="A23" s="98" t="s">
        <v>3</v>
      </c>
      <c r="B23" s="100"/>
      <c r="C23" s="97" t="s">
        <v>4</v>
      </c>
      <c r="D23" s="97"/>
      <c r="E23" s="97"/>
      <c r="F23" s="97"/>
      <c r="G23" s="97"/>
      <c r="H23" s="97"/>
      <c r="I23" s="97"/>
      <c r="J23" s="98" t="s">
        <v>1</v>
      </c>
      <c r="K23" s="99"/>
      <c r="L23" s="99"/>
      <c r="M23" s="99"/>
      <c r="N23" s="100"/>
      <c r="O23" s="11"/>
    </row>
    <row r="24" spans="1:15" ht="23.25" customHeight="1" x14ac:dyDescent="0.2">
      <c r="A24" s="89" t="s">
        <v>6</v>
      </c>
      <c r="B24" s="90"/>
      <c r="C24" s="103" t="s">
        <v>57</v>
      </c>
      <c r="D24" s="104"/>
      <c r="E24" s="104"/>
      <c r="F24" s="104"/>
      <c r="G24" s="104"/>
      <c r="H24" s="104"/>
      <c r="I24" s="104"/>
      <c r="J24" s="58"/>
      <c r="K24" s="59"/>
      <c r="L24" s="59"/>
      <c r="M24" s="59"/>
      <c r="N24" s="55"/>
      <c r="O24" s="13"/>
    </row>
    <row r="25" spans="1:15" ht="42" customHeight="1" x14ac:dyDescent="0.2">
      <c r="A25" s="91"/>
      <c r="B25" s="92"/>
      <c r="C25" s="87" t="str">
        <f>IF($J$2="■使用成績調査","　使用成績調査：20,000円×（調査票数）","　特定使用成績調査：30,000円※×（調査票数）")</f>
        <v>　特定使用成績調査：30,000円※×（調査票数）</v>
      </c>
      <c r="D25" s="88"/>
      <c r="E25" s="88"/>
      <c r="F25" s="88"/>
      <c r="G25" s="88"/>
      <c r="H25" s="88"/>
      <c r="I25" s="88"/>
      <c r="J25" s="95">
        <f>IF($J$2="■使用成績調査",20000*J22,30000*J22)</f>
        <v>30000</v>
      </c>
      <c r="K25" s="96"/>
      <c r="L25" s="96"/>
      <c r="M25" s="96"/>
      <c r="N25" s="57" t="s">
        <v>53</v>
      </c>
      <c r="O25" s="13"/>
    </row>
    <row r="26" spans="1:15" ht="35.25" customHeight="1" x14ac:dyDescent="0.2">
      <c r="A26" s="93"/>
      <c r="B26" s="94"/>
      <c r="C26" s="85" t="str">
        <f>IF($J$2="■特定使用成績調査","※調査票の作成の所要時間が1時間を超過する場合には、30,000円を超える単価での請求も可能とする。","")</f>
        <v>※調査票の作成の所要時間が1時間を超過する場合には、30,000円を超える単価での請求も可能とする。</v>
      </c>
      <c r="D26" s="86"/>
      <c r="E26" s="86"/>
      <c r="F26" s="86"/>
      <c r="G26" s="86"/>
      <c r="H26" s="86"/>
      <c r="I26" s="86"/>
      <c r="J26" s="60"/>
      <c r="K26" s="61"/>
      <c r="L26" s="61"/>
      <c r="M26" s="61"/>
      <c r="N26" s="56"/>
      <c r="O26" s="13"/>
    </row>
    <row r="27" spans="1:15" ht="100.5" customHeight="1" x14ac:dyDescent="0.2">
      <c r="A27" s="79" t="s">
        <v>7</v>
      </c>
      <c r="B27" s="80"/>
      <c r="C27" s="81" t="s">
        <v>8</v>
      </c>
      <c r="D27" s="82"/>
      <c r="E27" s="82"/>
      <c r="F27" s="82"/>
      <c r="G27" s="82"/>
      <c r="H27" s="82"/>
      <c r="I27" s="82"/>
      <c r="J27" s="83">
        <f>IFERROR(J25*0.25,"-")</f>
        <v>7500</v>
      </c>
      <c r="K27" s="84"/>
      <c r="L27" s="84"/>
      <c r="M27" s="84"/>
      <c r="N27" s="12" t="s">
        <v>0</v>
      </c>
      <c r="O27" s="13"/>
    </row>
    <row r="28" spans="1:15" ht="23.25" customHeight="1" x14ac:dyDescent="0.2">
      <c r="A28" s="79" t="s">
        <v>52</v>
      </c>
      <c r="B28" s="80"/>
      <c r="C28" s="81" t="s">
        <v>54</v>
      </c>
      <c r="D28" s="82"/>
      <c r="E28" s="82"/>
      <c r="F28" s="82"/>
      <c r="G28" s="82"/>
      <c r="H28" s="82"/>
      <c r="I28" s="82"/>
      <c r="J28" s="83">
        <f>ROUNDDOWN(SUM(J24:J27)*1.1,0)</f>
        <v>41250</v>
      </c>
      <c r="K28" s="84"/>
      <c r="L28" s="84"/>
      <c r="M28" s="84"/>
      <c r="N28" s="12" t="s">
        <v>0</v>
      </c>
      <c r="O28" s="14"/>
    </row>
    <row r="29" spans="1:15" ht="24" customHeight="1" x14ac:dyDescent="0.2">
      <c r="A29" s="16"/>
      <c r="B29" s="15"/>
      <c r="C29" s="77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4"/>
    </row>
    <row r="30" spans="1:15" ht="24" customHeight="1" x14ac:dyDescent="0.2">
      <c r="A30" s="16"/>
      <c r="B30" s="15"/>
      <c r="C30" s="77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7"/>
    </row>
    <row r="31" spans="1:15" ht="29.25" customHeight="1" x14ac:dyDescent="0.2">
      <c r="A31" s="16"/>
      <c r="B31" s="15"/>
      <c r="C31" s="77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7"/>
    </row>
    <row r="32" spans="1:15" ht="29.25" customHeight="1" x14ac:dyDescent="0.2">
      <c r="A32" s="16"/>
      <c r="B32" s="15"/>
      <c r="C32" s="77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7"/>
    </row>
    <row r="33" spans="1:15" ht="29.25" customHeight="1" x14ac:dyDescent="0.2">
      <c r="A33" s="16"/>
      <c r="B33" s="16"/>
      <c r="C33" s="77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7"/>
    </row>
    <row r="34" spans="1:15" ht="29.25" customHeight="1" x14ac:dyDescent="0.2">
      <c r="A34" s="16"/>
      <c r="B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7"/>
    </row>
    <row r="35" spans="1:15" ht="29.25" customHeight="1" x14ac:dyDescent="0.2">
      <c r="B35" s="16"/>
      <c r="O35" s="17"/>
    </row>
    <row r="36" spans="1:15" ht="29.25" customHeight="1" x14ac:dyDescent="0.2">
      <c r="B36" s="16"/>
    </row>
    <row r="37" spans="1:15" ht="27.75" customHeight="1" x14ac:dyDescent="0.2">
      <c r="B37" s="16"/>
    </row>
    <row r="38" spans="1:15" ht="27.75" customHeight="1" x14ac:dyDescent="0.2">
      <c r="B38" s="16"/>
    </row>
    <row r="39" spans="1:15" ht="27.75" customHeight="1" x14ac:dyDescent="0.2"/>
  </sheetData>
  <mergeCells count="37">
    <mergeCell ref="F13:I13"/>
    <mergeCell ref="J13:M13"/>
    <mergeCell ref="E22:I22"/>
    <mergeCell ref="I4:J4"/>
    <mergeCell ref="J1:N1"/>
    <mergeCell ref="J2:N2"/>
    <mergeCell ref="J3:N3"/>
    <mergeCell ref="I7:N7"/>
    <mergeCell ref="I8:N8"/>
    <mergeCell ref="F6:H6"/>
    <mergeCell ref="A4:H4"/>
    <mergeCell ref="G8:H8"/>
    <mergeCell ref="G7:H7"/>
    <mergeCell ref="B10:N10"/>
    <mergeCell ref="J23:N23"/>
    <mergeCell ref="J27:M27"/>
    <mergeCell ref="A19:I19"/>
    <mergeCell ref="A23:B23"/>
    <mergeCell ref="C23:I23"/>
    <mergeCell ref="C24:I24"/>
    <mergeCell ref="A27:B27"/>
    <mergeCell ref="C27:I27"/>
    <mergeCell ref="J19:M19"/>
    <mergeCell ref="J22:M22"/>
    <mergeCell ref="A18:B18"/>
    <mergeCell ref="C17:I17"/>
    <mergeCell ref="J17:N17"/>
    <mergeCell ref="C18:I18"/>
    <mergeCell ref="J18:M18"/>
    <mergeCell ref="A17:B17"/>
    <mergeCell ref="A28:B28"/>
    <mergeCell ref="C28:I28"/>
    <mergeCell ref="J28:M28"/>
    <mergeCell ref="C26:I26"/>
    <mergeCell ref="C25:I25"/>
    <mergeCell ref="A24:B26"/>
    <mergeCell ref="J25:M25"/>
  </mergeCells>
  <phoneticPr fontId="3"/>
  <conditionalFormatting sqref="J1:N2 I4:J4 I7:N8 B10:N10 C11">
    <cfRule type="cellIs" dxfId="1" priority="1" operator="equal">
      <formula>""</formula>
    </cfRule>
  </conditionalFormatting>
  <dataValidations count="3">
    <dataValidation type="list" allowBlank="1" showInputMessage="1" showErrorMessage="1" sqref="B21:B22 B16">
      <formula1>"使用成績調査,特定使用成績調査"</formula1>
    </dataValidation>
    <dataValidation type="list" allowBlank="1" showInputMessage="1" showErrorMessage="1" sqref="I4:J4">
      <formula1>$Q$4:$Q$5</formula1>
    </dataValidation>
    <dataValidation type="list" showInputMessage="1" showErrorMessage="1" sqref="J2:N2">
      <formula1>$R$4:$R$6</formula1>
    </dataValidation>
  </dataValidations>
  <printOptions horizontalCentered="1"/>
  <pageMargins left="0.51181102362204722" right="0.43307086614173229" top="0.6692913385826772" bottom="0" header="0" footer="0"/>
  <pageSetup paperSize="9" scale="6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W30"/>
  <sheetViews>
    <sheetView view="pageBreakPreview" topLeftCell="A13" zoomScaleNormal="100" zoomScaleSheetLayoutView="100" workbookViewId="0">
      <selection activeCell="T23" sqref="T23"/>
    </sheetView>
  </sheetViews>
  <sheetFormatPr defaultColWidth="9" defaultRowHeight="13.2" x14ac:dyDescent="0.2"/>
  <cols>
    <col min="1" max="2" width="5.109375" style="29" customWidth="1"/>
    <col min="3" max="3" width="16.21875" style="29" customWidth="1"/>
    <col min="4" max="4" width="14.21875" style="29" customWidth="1"/>
    <col min="5" max="5" width="5.33203125" style="29" customWidth="1"/>
    <col min="6" max="7" width="4.88671875" style="29" customWidth="1"/>
    <col min="8" max="8" width="6.21875" style="29" customWidth="1"/>
    <col min="9" max="9" width="4.44140625" style="29" customWidth="1"/>
    <col min="10" max="10" width="3.21875" style="29" bestFit="1" customWidth="1"/>
    <col min="11" max="11" width="3.33203125" style="29" customWidth="1"/>
    <col min="12" max="12" width="3.21875" style="29" customWidth="1"/>
    <col min="13" max="13" width="4.109375" style="29" customWidth="1"/>
    <col min="14" max="14" width="5.6640625" style="29" customWidth="1"/>
    <col min="15" max="15" width="3.21875" style="29" bestFit="1" customWidth="1"/>
    <col min="16" max="16" width="5.6640625" style="29" customWidth="1"/>
    <col min="17" max="17" width="4.6640625" style="7" customWidth="1"/>
    <col min="18" max="16384" width="9" style="7"/>
  </cols>
  <sheetData>
    <row r="1" spans="1:23" ht="27.75" customHeight="1" thickBot="1" x14ac:dyDescent="0.25">
      <c r="H1" s="141" t="s">
        <v>9</v>
      </c>
      <c r="I1" s="142"/>
      <c r="J1" s="142"/>
      <c r="K1" s="141"/>
      <c r="L1" s="142"/>
      <c r="M1" s="142"/>
      <c r="N1" s="142"/>
      <c r="O1" s="143"/>
      <c r="Q1" s="29"/>
      <c r="R1" s="30"/>
      <c r="S1" s="30"/>
      <c r="T1" s="30"/>
      <c r="U1" s="30"/>
      <c r="V1" s="30"/>
      <c r="W1" s="30"/>
    </row>
    <row r="2" spans="1:23" ht="34.5" customHeight="1" thickBot="1" x14ac:dyDescent="0.25">
      <c r="H2" s="141" t="s">
        <v>10</v>
      </c>
      <c r="I2" s="142"/>
      <c r="J2" s="142"/>
      <c r="K2" s="144" t="s">
        <v>67</v>
      </c>
      <c r="L2" s="145"/>
      <c r="M2" s="145"/>
      <c r="N2" s="145"/>
      <c r="O2" s="146"/>
      <c r="Q2" s="29"/>
      <c r="R2" s="30"/>
      <c r="S2" s="30"/>
      <c r="T2" s="30"/>
      <c r="U2" s="30"/>
      <c r="V2" s="30"/>
      <c r="W2" s="30"/>
    </row>
    <row r="3" spans="1:23" ht="27" customHeight="1" x14ac:dyDescent="0.2">
      <c r="H3" s="31" t="s">
        <v>11</v>
      </c>
      <c r="I3" s="147">
        <v>202</v>
      </c>
      <c r="J3" s="147"/>
      <c r="K3" s="29" t="s">
        <v>22</v>
      </c>
      <c r="M3" s="32" t="s">
        <v>23</v>
      </c>
      <c r="N3" s="33"/>
      <c r="O3" s="29" t="s">
        <v>24</v>
      </c>
      <c r="Q3" s="29"/>
      <c r="R3" s="30"/>
      <c r="S3" s="30"/>
      <c r="T3" s="30"/>
      <c r="U3" s="30"/>
      <c r="V3" s="30"/>
      <c r="W3" s="30"/>
    </row>
    <row r="4" spans="1:23" ht="34.5" customHeight="1" x14ac:dyDescent="0.2">
      <c r="A4" s="148" t="s">
        <v>25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Q4" s="29"/>
      <c r="R4" s="30"/>
      <c r="S4" s="30"/>
      <c r="T4" s="30"/>
      <c r="U4" s="30"/>
      <c r="V4" s="30"/>
      <c r="W4" s="30"/>
    </row>
    <row r="5" spans="1:23" ht="18" customHeight="1" x14ac:dyDescent="0.2">
      <c r="A5" s="34" t="s">
        <v>26</v>
      </c>
      <c r="B5" s="34"/>
      <c r="C5" s="34"/>
      <c r="D5" s="34"/>
      <c r="Q5" s="29"/>
      <c r="R5" s="30"/>
      <c r="S5" s="30"/>
      <c r="T5" s="30"/>
      <c r="U5" s="30"/>
      <c r="V5" s="30"/>
      <c r="W5" s="30"/>
    </row>
    <row r="6" spans="1:23" x14ac:dyDescent="0.2">
      <c r="A6" s="34"/>
      <c r="B6" s="34"/>
      <c r="C6" s="34"/>
      <c r="D6" s="34"/>
      <c r="Q6" s="29"/>
      <c r="R6" s="30"/>
      <c r="S6" s="30"/>
      <c r="T6" s="30"/>
      <c r="U6" s="30"/>
      <c r="V6" s="30"/>
      <c r="W6" s="30"/>
    </row>
    <row r="7" spans="1:23" ht="20.25" customHeight="1" x14ac:dyDescent="0.2">
      <c r="A7" s="35" t="s">
        <v>27</v>
      </c>
      <c r="B7" s="35"/>
      <c r="H7" s="31" t="s">
        <v>28</v>
      </c>
      <c r="R7" s="30"/>
      <c r="S7" s="30"/>
      <c r="T7" s="30"/>
      <c r="U7" s="30"/>
      <c r="V7" s="30"/>
      <c r="W7" s="30"/>
    </row>
    <row r="8" spans="1:23" ht="34.5" customHeight="1" x14ac:dyDescent="0.2">
      <c r="A8" s="7"/>
      <c r="B8" s="7"/>
      <c r="E8" s="7"/>
      <c r="F8" s="7"/>
      <c r="G8" s="7"/>
      <c r="H8" s="7" t="s">
        <v>29</v>
      </c>
      <c r="I8" s="149"/>
      <c r="J8" s="149"/>
      <c r="K8" s="149"/>
      <c r="L8" s="149"/>
      <c r="M8" s="149"/>
      <c r="N8" s="33"/>
      <c r="O8" s="30"/>
      <c r="P8" s="30"/>
      <c r="Q8" s="30"/>
      <c r="R8" s="30"/>
    </row>
    <row r="9" spans="1:23" ht="21" customHeight="1" x14ac:dyDescent="0.2">
      <c r="A9" s="150" t="s">
        <v>30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7"/>
      <c r="Q9" s="29"/>
      <c r="R9" s="30"/>
      <c r="S9" s="30"/>
      <c r="T9" s="30"/>
      <c r="U9" s="30"/>
      <c r="V9" s="30"/>
      <c r="W9" s="30"/>
    </row>
    <row r="10" spans="1:23" ht="22.5" customHeight="1" x14ac:dyDescent="0.2">
      <c r="A10" s="151" t="s">
        <v>31</v>
      </c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29"/>
      <c r="R10" s="30"/>
      <c r="S10" s="30"/>
      <c r="T10" s="30"/>
      <c r="U10" s="30"/>
      <c r="V10" s="30"/>
      <c r="W10" s="30"/>
    </row>
    <row r="11" spans="1:23" ht="71.25" customHeight="1" x14ac:dyDescent="0.2">
      <c r="A11" s="132" t="s">
        <v>32</v>
      </c>
      <c r="B11" s="132"/>
      <c r="C11" s="13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33"/>
      <c r="O11" s="133"/>
      <c r="Q11" s="30"/>
      <c r="R11" s="30"/>
      <c r="S11" s="30"/>
      <c r="T11" s="30"/>
      <c r="U11" s="30"/>
      <c r="V11" s="30"/>
    </row>
    <row r="12" spans="1:23" ht="37.5" customHeight="1" x14ac:dyDescent="0.2">
      <c r="A12" s="132" t="s">
        <v>33</v>
      </c>
      <c r="B12" s="132"/>
      <c r="C12" s="132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Q12" s="30"/>
      <c r="R12" s="30"/>
      <c r="S12" s="30"/>
      <c r="T12" s="30"/>
      <c r="U12" s="30"/>
      <c r="V12" s="30"/>
    </row>
    <row r="13" spans="1:23" ht="37.5" customHeight="1" x14ac:dyDescent="0.2">
      <c r="A13" s="132" t="s">
        <v>34</v>
      </c>
      <c r="B13" s="132"/>
      <c r="C13" s="132"/>
      <c r="D13" s="133" t="s">
        <v>35</v>
      </c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Q13" s="30"/>
      <c r="R13" s="30"/>
      <c r="S13" s="30"/>
      <c r="T13" s="30"/>
      <c r="U13" s="30"/>
      <c r="V13" s="30"/>
    </row>
    <row r="14" spans="1:23" ht="37.5" customHeight="1" x14ac:dyDescent="0.2">
      <c r="A14" s="132" t="s">
        <v>36</v>
      </c>
      <c r="B14" s="132"/>
      <c r="C14" s="132"/>
      <c r="D14" s="133" t="s">
        <v>61</v>
      </c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Q14" s="30"/>
      <c r="R14" s="30"/>
      <c r="S14" s="30"/>
      <c r="T14" s="30"/>
      <c r="U14" s="30"/>
      <c r="V14" s="30"/>
    </row>
    <row r="15" spans="1:23" ht="22.5" customHeight="1" x14ac:dyDescent="0.2">
      <c r="A15" s="132" t="s">
        <v>37</v>
      </c>
      <c r="B15" s="132"/>
      <c r="C15" s="132"/>
      <c r="D15" s="134" t="s">
        <v>38</v>
      </c>
      <c r="E15" s="135"/>
      <c r="F15" s="135"/>
      <c r="G15" s="136"/>
      <c r="H15" s="134" t="s">
        <v>39</v>
      </c>
      <c r="I15" s="135"/>
      <c r="J15" s="135"/>
      <c r="K15" s="135"/>
      <c r="L15" s="135"/>
      <c r="M15" s="135"/>
      <c r="N15" s="135"/>
      <c r="O15" s="136"/>
      <c r="Q15" s="30"/>
      <c r="R15" s="30"/>
      <c r="S15" s="30"/>
      <c r="T15" s="30"/>
      <c r="U15" s="30"/>
      <c r="V15" s="30"/>
    </row>
    <row r="16" spans="1:23" ht="43.5" customHeight="1" x14ac:dyDescent="0.2">
      <c r="A16" s="132"/>
      <c r="B16" s="132"/>
      <c r="C16" s="132"/>
      <c r="D16" s="36">
        <v>1</v>
      </c>
      <c r="E16" s="137" t="s">
        <v>40</v>
      </c>
      <c r="F16" s="137"/>
      <c r="G16" s="138"/>
      <c r="H16" s="139">
        <v>1</v>
      </c>
      <c r="I16" s="140"/>
      <c r="J16" s="140"/>
      <c r="K16" s="140"/>
      <c r="L16" s="137" t="s">
        <v>41</v>
      </c>
      <c r="M16" s="137"/>
      <c r="N16" s="137"/>
      <c r="O16" s="138"/>
      <c r="Q16" s="30"/>
      <c r="R16" s="30"/>
      <c r="S16" s="30"/>
      <c r="T16" s="30"/>
      <c r="U16" s="30"/>
      <c r="V16" s="30"/>
    </row>
    <row r="17" spans="1:23" ht="21" x14ac:dyDescent="0.2">
      <c r="A17" s="37"/>
      <c r="B17" s="37"/>
      <c r="Q17" s="29"/>
      <c r="R17" s="30"/>
      <c r="S17" s="30"/>
      <c r="T17" s="30"/>
      <c r="U17" s="30"/>
      <c r="V17" s="30"/>
      <c r="W17" s="30"/>
    </row>
    <row r="18" spans="1:23" ht="15.6" x14ac:dyDescent="0.2">
      <c r="A18" s="26" t="str">
        <f>IF($K$2="■使用成績調査","■","")</f>
        <v>■</v>
      </c>
      <c r="B18" s="26" t="s">
        <v>55</v>
      </c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9"/>
      <c r="Q18" s="29"/>
      <c r="R18" s="30"/>
      <c r="S18" s="30"/>
      <c r="T18" s="30"/>
      <c r="U18" s="30"/>
      <c r="V18" s="30"/>
      <c r="W18" s="30"/>
    </row>
    <row r="19" spans="1:23" s="45" customFormat="1" ht="34.5" customHeight="1" x14ac:dyDescent="0.25">
      <c r="A19" s="40"/>
      <c r="B19" s="128" t="s">
        <v>42</v>
      </c>
      <c r="C19" s="128"/>
      <c r="D19" s="129">
        <f>IF($K$2="■使用成績調査",$H$16*20000*1.25*1.1,0)</f>
        <v>27500.000000000004</v>
      </c>
      <c r="E19" s="129"/>
      <c r="F19" s="129"/>
      <c r="G19" s="41" t="s">
        <v>0</v>
      </c>
      <c r="H19" s="130" t="s">
        <v>43</v>
      </c>
      <c r="I19" s="130"/>
      <c r="J19" s="130"/>
      <c r="K19" s="131">
        <f>D19-(D19*100/110)</f>
        <v>2500</v>
      </c>
      <c r="L19" s="131"/>
      <c r="M19" s="131"/>
      <c r="N19" s="41" t="s">
        <v>44</v>
      </c>
      <c r="O19" s="42"/>
      <c r="P19" s="43"/>
      <c r="Q19" s="43"/>
      <c r="R19" s="44"/>
      <c r="S19" s="44"/>
      <c r="T19" s="44"/>
      <c r="U19" s="44"/>
      <c r="V19" s="44"/>
      <c r="W19" s="44"/>
    </row>
    <row r="20" spans="1:23" ht="20.25" customHeight="1" x14ac:dyDescent="0.2">
      <c r="A20" s="26" t="str">
        <f>IF($K$2="■特定使用成績調査","■","")</f>
        <v/>
      </c>
      <c r="B20" s="26" t="s">
        <v>56</v>
      </c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9"/>
      <c r="Q20" s="29"/>
      <c r="R20" s="30"/>
      <c r="S20" s="30"/>
      <c r="T20" s="30"/>
      <c r="U20" s="30"/>
      <c r="V20" s="30"/>
      <c r="W20" s="30"/>
    </row>
    <row r="21" spans="1:23" s="45" customFormat="1" ht="34.5" customHeight="1" x14ac:dyDescent="0.25">
      <c r="A21" s="40"/>
      <c r="B21" s="128" t="s">
        <v>42</v>
      </c>
      <c r="C21" s="128"/>
      <c r="D21" s="129">
        <f>IF($K$2="■特定使用成績調査",$H$16*30000*1.25*1.1,0)</f>
        <v>0</v>
      </c>
      <c r="E21" s="129"/>
      <c r="F21" s="129"/>
      <c r="G21" s="41" t="s">
        <v>0</v>
      </c>
      <c r="H21" s="130" t="s">
        <v>43</v>
      </c>
      <c r="I21" s="130"/>
      <c r="J21" s="130"/>
      <c r="K21" s="131">
        <f>D21-(D21*100/110)</f>
        <v>0</v>
      </c>
      <c r="L21" s="131"/>
      <c r="M21" s="131"/>
      <c r="N21" s="41" t="s">
        <v>44</v>
      </c>
      <c r="O21" s="42"/>
      <c r="P21" s="43"/>
      <c r="Q21" s="43"/>
      <c r="R21" s="44"/>
      <c r="S21" s="44"/>
      <c r="T21" s="44"/>
      <c r="U21" s="44"/>
      <c r="V21" s="44"/>
      <c r="W21" s="44"/>
    </row>
    <row r="22" spans="1:23" ht="21.6" thickBot="1" x14ac:dyDescent="0.25">
      <c r="A22" s="37"/>
      <c r="B22" s="37"/>
      <c r="C22" s="46"/>
      <c r="Q22" s="29"/>
      <c r="R22" s="30"/>
      <c r="S22" s="30"/>
      <c r="T22" s="30"/>
      <c r="U22" s="30"/>
      <c r="V22" s="30"/>
      <c r="W22" s="30"/>
    </row>
    <row r="23" spans="1:23" ht="21" x14ac:dyDescent="0.2">
      <c r="A23" s="47" t="s">
        <v>45</v>
      </c>
      <c r="B23" s="48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Q23" s="29"/>
      <c r="R23" s="30"/>
      <c r="S23" s="30"/>
      <c r="T23" s="30"/>
      <c r="U23" s="30"/>
      <c r="V23" s="30"/>
      <c r="W23" s="30"/>
    </row>
    <row r="24" spans="1:23" ht="10.5" customHeight="1" x14ac:dyDescent="0.2">
      <c r="A24" s="37"/>
      <c r="B24" s="37"/>
      <c r="Q24" s="29"/>
      <c r="R24" s="30"/>
      <c r="S24" s="30"/>
      <c r="T24" s="30"/>
      <c r="U24" s="30"/>
      <c r="V24" s="30"/>
      <c r="W24" s="30"/>
    </row>
    <row r="25" spans="1:23" ht="21" customHeight="1" x14ac:dyDescent="0.2">
      <c r="A25" s="121" t="s">
        <v>46</v>
      </c>
      <c r="B25" s="121"/>
      <c r="C25" s="121"/>
      <c r="D25" s="50" t="s">
        <v>47</v>
      </c>
      <c r="E25" s="122"/>
      <c r="F25" s="122"/>
      <c r="G25" s="122"/>
      <c r="H25" s="122"/>
      <c r="I25" s="122"/>
      <c r="J25" s="122"/>
      <c r="K25" s="122"/>
      <c r="L25" s="122"/>
      <c r="M25" s="122"/>
      <c r="N25" s="123"/>
      <c r="Q25" s="29"/>
      <c r="R25" s="30"/>
      <c r="S25" s="30"/>
      <c r="T25" s="30"/>
      <c r="U25" s="30"/>
      <c r="V25" s="30"/>
      <c r="W25" s="30"/>
    </row>
    <row r="26" spans="1:23" ht="21" customHeight="1" x14ac:dyDescent="0.2">
      <c r="A26" s="121"/>
      <c r="B26" s="121"/>
      <c r="C26" s="121"/>
      <c r="D26" s="51" t="s">
        <v>48</v>
      </c>
      <c r="E26" s="124"/>
      <c r="F26" s="124"/>
      <c r="G26" s="124"/>
      <c r="H26" s="124"/>
      <c r="I26" s="124"/>
      <c r="J26" s="124"/>
      <c r="K26" s="124"/>
      <c r="L26" s="124"/>
      <c r="M26" s="124"/>
      <c r="N26" s="125"/>
      <c r="Q26" s="29"/>
      <c r="R26" s="30"/>
      <c r="S26" s="30"/>
      <c r="T26" s="30"/>
      <c r="U26" s="30"/>
      <c r="V26" s="30"/>
      <c r="W26" s="30"/>
    </row>
    <row r="27" spans="1:23" ht="21" customHeight="1" x14ac:dyDescent="0.2">
      <c r="A27" s="121"/>
      <c r="B27" s="121"/>
      <c r="C27" s="121"/>
      <c r="D27" s="51" t="s">
        <v>49</v>
      </c>
      <c r="E27" s="124"/>
      <c r="F27" s="124"/>
      <c r="G27" s="124"/>
      <c r="H27" s="124"/>
      <c r="I27" s="124"/>
      <c r="J27" s="124"/>
      <c r="K27" s="124"/>
      <c r="L27" s="124"/>
      <c r="M27" s="124"/>
      <c r="N27" s="125"/>
      <c r="Q27" s="29"/>
      <c r="R27" s="30"/>
      <c r="S27" s="30"/>
      <c r="T27" s="30"/>
      <c r="U27" s="30"/>
      <c r="V27" s="30"/>
      <c r="W27" s="30"/>
    </row>
    <row r="28" spans="1:23" ht="21" customHeight="1" x14ac:dyDescent="0.2">
      <c r="A28" s="121"/>
      <c r="B28" s="121"/>
      <c r="C28" s="121"/>
      <c r="D28" s="52" t="s">
        <v>50</v>
      </c>
      <c r="E28" s="126"/>
      <c r="F28" s="126"/>
      <c r="G28" s="126"/>
      <c r="H28" s="126"/>
      <c r="I28" s="126"/>
      <c r="J28" s="126"/>
      <c r="K28" s="126"/>
      <c r="L28" s="126"/>
      <c r="M28" s="126"/>
      <c r="N28" s="127"/>
      <c r="Q28" s="29"/>
      <c r="R28" s="30"/>
      <c r="S28" s="30"/>
      <c r="T28" s="30"/>
      <c r="U28" s="30"/>
      <c r="V28" s="30"/>
      <c r="W28" s="30"/>
    </row>
    <row r="29" spans="1:23" ht="21" x14ac:dyDescent="0.2">
      <c r="A29" s="37"/>
      <c r="B29" s="37"/>
      <c r="C29" s="53"/>
      <c r="D29" s="54"/>
      <c r="E29" s="33"/>
      <c r="F29" s="33"/>
      <c r="G29" s="33"/>
      <c r="H29" s="33"/>
      <c r="I29" s="33"/>
      <c r="J29" s="33"/>
      <c r="K29" s="33"/>
      <c r="Q29" s="29"/>
      <c r="R29" s="30"/>
      <c r="S29" s="30"/>
      <c r="T29" s="30"/>
      <c r="U29" s="30"/>
      <c r="V29" s="30"/>
      <c r="W29" s="30"/>
    </row>
    <row r="30" spans="1:23" x14ac:dyDescent="0.2">
      <c r="A30" s="29" t="s">
        <v>51</v>
      </c>
    </row>
  </sheetData>
  <mergeCells count="36">
    <mergeCell ref="A12:C12"/>
    <mergeCell ref="D12:O12"/>
    <mergeCell ref="H1:J1"/>
    <mergeCell ref="K1:O1"/>
    <mergeCell ref="H2:J2"/>
    <mergeCell ref="K2:O2"/>
    <mergeCell ref="I3:J3"/>
    <mergeCell ref="A4:O4"/>
    <mergeCell ref="I8:M8"/>
    <mergeCell ref="A9:O9"/>
    <mergeCell ref="A10:P10"/>
    <mergeCell ref="A11:C11"/>
    <mergeCell ref="D11:O11"/>
    <mergeCell ref="A13:C13"/>
    <mergeCell ref="D13:O13"/>
    <mergeCell ref="A14:C14"/>
    <mergeCell ref="D14:O14"/>
    <mergeCell ref="A15:C16"/>
    <mergeCell ref="D15:G15"/>
    <mergeCell ref="H15:O15"/>
    <mergeCell ref="E16:G16"/>
    <mergeCell ref="H16:K16"/>
    <mergeCell ref="L16:O16"/>
    <mergeCell ref="B19:C19"/>
    <mergeCell ref="D19:F19"/>
    <mergeCell ref="H19:J19"/>
    <mergeCell ref="K19:M19"/>
    <mergeCell ref="B21:C21"/>
    <mergeCell ref="D21:F21"/>
    <mergeCell ref="H21:J21"/>
    <mergeCell ref="K21:M21"/>
    <mergeCell ref="A25:C28"/>
    <mergeCell ref="E25:N25"/>
    <mergeCell ref="E27:N27"/>
    <mergeCell ref="E28:N28"/>
    <mergeCell ref="E26:N26"/>
  </mergeCells>
  <phoneticPr fontId="3"/>
  <conditionalFormatting sqref="K1:O2 I8 D16 H16 E27:N28 E26 E25 D11 D12 D13 D14">
    <cfRule type="cellIs" dxfId="0" priority="1" operator="equal">
      <formula>""</formula>
    </cfRule>
  </conditionalFormatting>
  <dataValidations count="1">
    <dataValidation type="list" allowBlank="1" showInputMessage="1" showErrorMessage="1" sqref="K2:O2">
      <formula1>"■使用成績調査,■特定使用成績調査"</formula1>
    </dataValidation>
  </dataValidations>
  <printOptions horizontalCentered="1"/>
  <pageMargins left="0.51181102362204722" right="0.43307086614173229" top="0.6692913385826772" bottom="0" header="0" footer="0"/>
  <pageSetup paperSize="9" fitToWidth="0" fitToHeight="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⑩製造販売後調査経費算定書</vt:lpstr>
      <vt:lpstr>（参考）製造販売後調査実施報告書</vt:lpstr>
      <vt:lpstr>'（参考）製造販売後調査実施報告書'!Print_Area</vt:lpstr>
      <vt:lpstr>⑩製造販売後調査経費算定書!Print_Area</vt:lpstr>
    </vt:vector>
  </TitlesOfParts>
  <Company>薬剤部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青木　由香里</dc:creator>
  <cp:lastModifiedBy>あいち小児　事務局</cp:lastModifiedBy>
  <cp:lastPrinted>2022-11-11T04:56:21Z</cp:lastPrinted>
  <dcterms:created xsi:type="dcterms:W3CDTF">2011-08-26T07:32:14Z</dcterms:created>
  <dcterms:modified xsi:type="dcterms:W3CDTF">2022-11-11T06:48:36Z</dcterms:modified>
</cp:coreProperties>
</file>